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tabRatio="887"/>
  </bookViews>
  <sheets>
    <sheet name="清单及报价" sheetId="25" r:id="rId1"/>
    <sheet name="Sheet1" sheetId="27" state="hidden" r:id="rId2"/>
  </sheets>
  <definedNames>
    <definedName name="_xlnm.Print_Titles" localSheetId="0">清单及报价!$3:$4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<sst xmlns="http://schemas.openxmlformats.org/spreadsheetml/2006/main" count="123" uniqueCount="95">
  <si>
    <t>绵阳新华智驱科技股份有限公司清洁度检测室装修项目工程量清单及报价表</t>
  </si>
  <si>
    <t>项目名称：清洁度检测室装修工程</t>
  </si>
  <si>
    <t>施工地点：机加厂房一楼备件库</t>
  </si>
  <si>
    <t>序号</t>
  </si>
  <si>
    <t>项目名称</t>
  </si>
  <si>
    <t>项目特征描述</t>
  </si>
  <si>
    <t>单位</t>
  </si>
  <si>
    <t>工程数量</t>
  </si>
  <si>
    <t>综合单价
（元，不含税）</t>
  </si>
  <si>
    <t>金额
（元）</t>
  </si>
  <si>
    <t>备注</t>
  </si>
  <si>
    <t>一</t>
  </si>
  <si>
    <t>墙面部分</t>
  </si>
  <si>
    <t>彩钢净化板隔墙</t>
  </si>
  <si>
    <t>1、板材厚度50mm，双面覆膜，机制企口型接口；
2、中空玻镁板，防火燃烧性能等级A级；
3、双面钢板厚0.426mm；
4、50槽铝、内圆弧、外圆柱套件等；
5、吊顶高度3.2m。</t>
  </si>
  <si>
    <t>㎡</t>
  </si>
  <si>
    <t>钢制门
M1822</t>
  </si>
  <si>
    <t>1、门洞尺寸：W1800*H2200*D50mm；
2、门框采用铝型材，定制钢制门
3、50系列净化铝材修边。</t>
  </si>
  <si>
    <t>樘</t>
  </si>
  <si>
    <t>钢化玻璃窗
C1812</t>
  </si>
  <si>
    <t>1、尺寸：1800*1200
2、铝合金双层6mm中空玻璃</t>
  </si>
  <si>
    <t>个</t>
  </si>
  <si>
    <t>钢化玻璃窗
C1510</t>
  </si>
  <si>
    <t>1、尺寸：1500*1000
2、铝合金双层6mm中空玻璃</t>
  </si>
  <si>
    <t>5P天花机</t>
  </si>
  <si>
    <t>1、5P天花机
2、品牌：海尔或美的</t>
  </si>
  <si>
    <t>含安装及铜管8m</t>
  </si>
  <si>
    <t>传递窗</t>
  </si>
  <si>
    <t>1、尺寸：600*600
2、互锁式对开门</t>
  </si>
  <si>
    <t>FFU净化单元</t>
  </si>
  <si>
    <r>
      <rPr>
        <sz val="11"/>
        <rFont val="仿宋"/>
        <charset val="134"/>
      </rPr>
      <t>1、尺寸：1175*575
2、风量：1000m</t>
    </r>
    <r>
      <rPr>
        <sz val="11"/>
        <rFont val="微软雅黑"/>
        <charset val="134"/>
      </rPr>
      <t>³</t>
    </r>
    <r>
      <rPr>
        <sz val="11"/>
        <rFont val="仿宋"/>
        <charset val="134"/>
      </rPr>
      <t>/h</t>
    </r>
  </si>
  <si>
    <t>法兰</t>
  </si>
  <si>
    <t>FFU安装法兰</t>
  </si>
  <si>
    <t>套</t>
  </si>
  <si>
    <t>回风百叶</t>
  </si>
  <si>
    <t>320*250回风百叶</t>
  </si>
  <si>
    <t>回风软管</t>
  </si>
  <si>
    <t>FFU回风软管</t>
  </si>
  <si>
    <t>m</t>
  </si>
  <si>
    <t>风淋室</t>
  </si>
  <si>
    <t>单人单吹风淋室</t>
  </si>
  <si>
    <t>缓冲区乳胶漆墙面</t>
  </si>
  <si>
    <t>1.基层类型 ：原墙面、石膏板面层
2.腻子种类 ：无甲醛净味腻子
3.刮腻子遍数 ：2编
4.油漆品种、刷漆遍数 ：一底两面
5.部位：缓冲区墙面
采用立邦、华润等同价位品牌乳胶漆</t>
  </si>
  <si>
    <t>m2</t>
  </si>
  <si>
    <t>47.1</t>
  </si>
  <si>
    <t>缝隙密封</t>
  </si>
  <si>
    <t>1、密封材料：密封嵌缝应选择不含刺激性挥发物、耐老化、抗腐蚀的中性瓷白密封胶；
2、密封清洁：密封嵌缝前应将待密封沟槽内的杂质、油污清除干净，并保持表面干燥。
3、施工部位：洁净装修区域内缝隙。</t>
  </si>
  <si>
    <t>小计</t>
  </si>
  <si>
    <t>二</t>
  </si>
  <si>
    <t>天花部分</t>
  </si>
  <si>
    <t>彩钢净化板吊顶</t>
  </si>
  <si>
    <t>1、板材厚度50mm，双面覆膜，机制企口型接口；
2、芯材为中空玻镁板，防火燃烧性能等级A级；
3、双面钢板厚0.426mm；
4、吊顶高度3.2m。</t>
  </si>
  <si>
    <t>吊顶专用配件</t>
  </si>
  <si>
    <t>丝杆，花蓝挂钩等</t>
  </si>
  <si>
    <t xml:space="preserve">1、密封材料：密封嵌缝应选择不含刺激性挥发物、耐老化、抗腐蚀的中性瓷白密封胶；
2、密封清洁：密封嵌缝前应将待密封沟槽内的杂质、油污清除干净，并保持表面干燥。
3、施工部位：洁净手术部区域内缝隙。                                                                                                                                                                                                                                                                </t>
  </si>
  <si>
    <t>三</t>
  </si>
  <si>
    <t>地坪系统</t>
  </si>
  <si>
    <t>地坪</t>
  </si>
  <si>
    <t>1、PVC地胶，实测厚度2.8mm。
2、要求地面基础平整，硬度达到要求。</t>
  </si>
  <si>
    <t>四</t>
  </si>
  <si>
    <t>电气照明系统</t>
  </si>
  <si>
    <t>新增配电箱500*600</t>
  </si>
  <si>
    <t>1.名称 ：新增配电箱
2.型号、规格 ：500*600
3.安装方式：挂墙安装
含设备、空调、照明等单独回路
总功率考虑≥8KW</t>
  </si>
  <si>
    <t>台</t>
  </si>
  <si>
    <t>1</t>
  </si>
  <si>
    <t>LED洁净平板灯</t>
  </si>
  <si>
    <t>1200*300，36w</t>
  </si>
  <si>
    <t>安全出口指示灯</t>
  </si>
  <si>
    <t>安全出口标志灯</t>
  </si>
  <si>
    <t>电力电缆</t>
  </si>
  <si>
    <t>1.名称 ：电力电缆
2.型号 ： YJV-5*10mm2
3.材质 ：铜芯
5.敷设方式、部位 ：桥架敷设
三相五线制，进线为220v 从低压室引来，总功率考虑≥8KW</t>
  </si>
  <si>
    <t>45</t>
  </si>
  <si>
    <t>电气配线</t>
  </si>
  <si>
    <t>BVR-2.5mm2</t>
  </si>
  <si>
    <t>线管</t>
  </si>
  <si>
    <t>φ25</t>
  </si>
  <si>
    <t>电源开关</t>
  </si>
  <si>
    <t>250V/10A</t>
  </si>
  <si>
    <t>单相插座</t>
  </si>
  <si>
    <t>250V/10A  五孔插座</t>
  </si>
  <si>
    <t>户内PE保护接地</t>
  </si>
  <si>
    <t>1.名称 ：户内PE保护接地
2.材质、规格：镀锌扁钢 
4.安装部位 ：与原建筑接地连接 ≤1Ω</t>
  </si>
  <si>
    <t>40</t>
  </si>
  <si>
    <t>电气安装</t>
  </si>
  <si>
    <t>包含灯具、开关、插座部分人工费用</t>
  </si>
  <si>
    <t>五</t>
  </si>
  <si>
    <t>其他</t>
  </si>
  <si>
    <t>安全文明措施费及规费</t>
  </si>
  <si>
    <t>项</t>
  </si>
  <si>
    <t>完工保洁</t>
  </si>
  <si>
    <t>清洁度检测费</t>
  </si>
  <si>
    <t>暂列金</t>
  </si>
  <si>
    <t>不含税合计</t>
  </si>
  <si>
    <r>
      <rPr>
        <sz val="11"/>
        <rFont val="仿宋"/>
        <charset val="134"/>
      </rPr>
      <t>税金（不含税合计*税率</t>
    </r>
    <r>
      <rPr>
        <u/>
        <sz val="11"/>
        <rFont val="仿宋"/>
        <charset val="134"/>
      </rPr>
      <t xml:space="preserve">      </t>
    </r>
    <r>
      <rPr>
        <sz val="11"/>
        <rFont val="仿宋"/>
        <charset val="134"/>
      </rPr>
      <t xml:space="preserve"> %）</t>
    </r>
  </si>
  <si>
    <t>价税合计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</si>
</sst>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0.0_ "/>
  </numFmts>
  <fonts count="31">
    <font>
      <sz val="12"/>
      <name val="宋体"/>
      <charset val="134"/>
    </font>
    <font>
      <sz val="11"/>
      <color theme="1"/>
      <name val="宋体"/>
      <charset val="134"/>
      <scheme val="minor"/>
    </font>
    <font>
      <sz val="11"/>
      <color theme="1"/>
      <name val="仿宋"/>
      <charset val="134"/>
    </font>
    <font>
      <sz val="11"/>
      <name val="仿宋"/>
      <charset val="134"/>
    </font>
    <font>
      <b/>
      <sz val="11"/>
      <name val="仿宋"/>
      <charset val="134"/>
    </font>
    <font>
      <b/>
      <sz val="16"/>
      <color theme="1"/>
      <name val="宋体"/>
      <charset val="134"/>
      <scheme val="minor"/>
    </font>
    <font>
      <sz val="1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134"/>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22"/>
      <name val="Modern"/>
      <charset val="255"/>
    </font>
    <font>
      <sz val="12"/>
      <name val="Times New Roman"/>
      <charset val="134"/>
    </font>
    <font>
      <sz val="12"/>
      <name val="華康中楷體"/>
      <charset val="134"/>
    </font>
    <font>
      <sz val="11"/>
      <name val="微软雅黑"/>
      <charset val="134"/>
    </font>
    <font>
      <u/>
      <sz val="11"/>
      <name val="仿宋"/>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style="thin">
        <color rgb="FF3F3F3F"/>
      </left>
      <right style="thin">
        <color rgb="FF3F3F3F"/>
      </right>
      <top/>
      <bottom style="thin">
        <color auto="1"/>
      </bottom>
      <diagonal/>
    </border>
    <border>
      <left style="thin">
        <color rgb="FF3F3F3F"/>
      </left>
      <right style="thin">
        <color rgb="FF3F3F3F"/>
      </right>
      <top/>
      <bottom style="thin">
        <color rgb="FF3F3F3F"/>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 fillId="3"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4" borderId="13" applyNumberFormat="0" applyAlignment="0" applyProtection="0">
      <alignment vertical="center"/>
    </xf>
    <xf numFmtId="0" fontId="16" fillId="5" borderId="6" applyNumberFormat="0" applyAlignment="0" applyProtection="0">
      <alignment vertical="center"/>
    </xf>
    <xf numFmtId="0" fontId="17" fillId="5" borderId="13" applyNumberFormat="0" applyAlignment="0" applyProtection="0">
      <alignment vertical="center"/>
    </xf>
    <xf numFmtId="0" fontId="18" fillId="6"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applyProtection="0"/>
    <xf numFmtId="0" fontId="27" fillId="0" borderId="0"/>
    <xf numFmtId="0" fontId="0" fillId="0" borderId="0"/>
    <xf numFmtId="0" fontId="0" fillId="0" borderId="0"/>
    <xf numFmtId="0" fontId="0" fillId="0" borderId="0"/>
    <xf numFmtId="0" fontId="28" fillId="0" borderId="0"/>
  </cellStyleXfs>
  <cellXfs count="82">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lignment vertical="center"/>
    </xf>
    <xf numFmtId="0" fontId="3" fillId="2" borderId="0" xfId="0" applyFont="1" applyFill="1">
      <alignment vertical="center"/>
    </xf>
    <xf numFmtId="0" fontId="4" fillId="2" borderId="0" xfId="0" applyFont="1" applyFill="1">
      <alignment vertical="center"/>
    </xf>
    <xf numFmtId="0" fontId="4" fillId="0" borderId="0" xfId="0" applyFont="1">
      <alignment vertical="center"/>
    </xf>
    <xf numFmtId="0" fontId="3" fillId="0" borderId="0" xfId="0" applyFont="1" applyAlignment="1">
      <alignment horizontal="center" vertical="center"/>
    </xf>
    <xf numFmtId="43" fontId="3" fillId="0" borderId="0" xfId="0" applyNumberFormat="1" applyFont="1">
      <alignment vertical="center"/>
    </xf>
    <xf numFmtId="0" fontId="5" fillId="0" borderId="0" xfId="0" applyFont="1" applyFill="1" applyAlignment="1">
      <alignment horizontal="center" vertical="center" wrapText="1"/>
    </xf>
    <xf numFmtId="43" fontId="5" fillId="0" borderId="0" xfId="0" applyNumberFormat="1" applyFont="1" applyFill="1" applyAlignment="1">
      <alignment horizontal="center" vertical="center" wrapText="1"/>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vertical="center"/>
    </xf>
    <xf numFmtId="0" fontId="4" fillId="0" borderId="1" xfId="17"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43" fontId="4" fillId="0" borderId="1" xfId="0" applyNumberFormat="1" applyFont="1" applyBorder="1" applyAlignment="1">
      <alignment horizontal="center" vertical="center" wrapText="1"/>
    </xf>
    <xf numFmtId="43" fontId="4" fillId="0" borderId="1" xfId="0" applyNumberFormat="1" applyFont="1" applyBorder="1" applyAlignment="1">
      <alignment horizontal="center" vertical="center"/>
    </xf>
    <xf numFmtId="0" fontId="4" fillId="2" borderId="1" xfId="17" applyFont="1" applyFill="1" applyBorder="1" applyAlignment="1">
      <alignment horizontal="center" vertical="center"/>
    </xf>
    <xf numFmtId="0" fontId="4" fillId="2" borderId="1" xfId="0" applyFont="1" applyFill="1" applyBorder="1" applyAlignment="1">
      <alignment horizontal="center" vertical="center"/>
    </xf>
    <xf numFmtId="43" fontId="4" fillId="2" borderId="1" xfId="0" applyNumberFormat="1" applyFont="1" applyFill="1" applyBorder="1" applyAlignment="1">
      <alignment horizontal="center" vertical="center"/>
    </xf>
    <xf numFmtId="0" fontId="3" fillId="0" borderId="1" xfId="17" applyFont="1" applyFill="1" applyBorder="1" applyAlignment="1">
      <alignment horizontal="center" vertical="center"/>
    </xf>
    <xf numFmtId="0" fontId="3" fillId="0" borderId="1" xfId="17" applyFont="1" applyFill="1" applyBorder="1" applyAlignment="1">
      <alignment vertical="center" wrapText="1"/>
    </xf>
    <xf numFmtId="0" fontId="3" fillId="0" borderId="1" xfId="17" applyFont="1" applyFill="1" applyBorder="1" applyAlignment="1">
      <alignment horizontal="center" vertical="center" wrapText="1"/>
    </xf>
    <xf numFmtId="176" fontId="3" fillId="0" borderId="1" xfId="17" applyNumberFormat="1" applyFont="1" applyFill="1" applyBorder="1" applyAlignment="1">
      <alignment horizontal="center" vertical="center"/>
    </xf>
    <xf numFmtId="43" fontId="3" fillId="0" borderId="1" xfId="17" applyNumberFormat="1" applyFont="1" applyFill="1" applyBorder="1" applyAlignment="1">
      <alignment horizontal="center" vertical="center"/>
    </xf>
    <xf numFmtId="176" fontId="3" fillId="0" borderId="0" xfId="0" applyNumberFormat="1" applyFont="1">
      <alignment vertical="center"/>
    </xf>
    <xf numFmtId="10" fontId="3" fillId="0" borderId="1" xfId="17" applyNumberFormat="1" applyFont="1" applyFill="1" applyBorder="1" applyAlignment="1" applyProtection="1">
      <alignment horizontal="left" vertical="top" wrapText="1"/>
    </xf>
    <xf numFmtId="10" fontId="3" fillId="0" borderId="1" xfId="17" applyNumberFormat="1" applyFont="1" applyFill="1" applyBorder="1" applyAlignment="1" applyProtection="1">
      <alignment horizontal="left" vertical="center" wrapText="1"/>
    </xf>
    <xf numFmtId="0" fontId="3" fillId="0" borderId="1" xfId="17"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17" applyFont="1" applyFill="1" applyBorder="1" applyAlignment="1">
      <alignment horizontal="center" vertical="center" wrapText="1"/>
    </xf>
    <xf numFmtId="176" fontId="4" fillId="0" borderId="1" xfId="17" applyNumberFormat="1" applyFont="1" applyFill="1" applyBorder="1" applyAlignment="1">
      <alignment horizontal="center" vertical="center" wrapText="1"/>
    </xf>
    <xf numFmtId="43" fontId="4" fillId="0" borderId="1" xfId="17" applyNumberFormat="1" applyFont="1" applyFill="1" applyBorder="1" applyAlignment="1">
      <alignment horizontal="center" vertical="center"/>
    </xf>
    <xf numFmtId="0" fontId="3" fillId="2" borderId="1" xfId="17" applyFont="1" applyFill="1" applyBorder="1" applyAlignment="1">
      <alignment horizontal="left" vertical="center" wrapText="1"/>
    </xf>
    <xf numFmtId="0" fontId="3" fillId="2" borderId="1" xfId="17" applyFont="1" applyFill="1" applyBorder="1" applyAlignment="1">
      <alignment horizontal="center" vertical="center"/>
    </xf>
    <xf numFmtId="176" fontId="3" fillId="2" borderId="1" xfId="17" applyNumberFormat="1" applyFont="1" applyFill="1" applyBorder="1" applyAlignment="1">
      <alignment horizontal="center" vertical="center"/>
    </xf>
    <xf numFmtId="43" fontId="3" fillId="2" borderId="1" xfId="17" applyNumberFormat="1" applyFont="1" applyFill="1" applyBorder="1" applyAlignment="1">
      <alignment horizontal="center" vertical="center"/>
    </xf>
    <xf numFmtId="0" fontId="4" fillId="2" borderId="1" xfId="17" applyFont="1" applyFill="1" applyBorder="1" applyAlignment="1">
      <alignment horizontal="center" vertical="center" wrapText="1"/>
    </xf>
    <xf numFmtId="176" fontId="4" fillId="2" borderId="1" xfId="17" applyNumberFormat="1" applyFont="1" applyFill="1" applyBorder="1" applyAlignment="1">
      <alignment horizontal="center" vertical="center" wrapText="1"/>
    </xf>
    <xf numFmtId="43" fontId="4" fillId="2" borderId="1" xfId="17" applyNumberFormat="1" applyFont="1" applyFill="1" applyBorder="1" applyAlignment="1">
      <alignment horizontal="center" vertical="center"/>
    </xf>
    <xf numFmtId="176" fontId="3" fillId="0" borderId="1" xfId="17" applyNumberFormat="1" applyFont="1" applyFill="1" applyBorder="1" applyAlignment="1">
      <alignment horizontal="center" vertical="center" wrapText="1"/>
    </xf>
    <xf numFmtId="0" fontId="4" fillId="0" borderId="2" xfId="17" applyFont="1" applyFill="1" applyBorder="1" applyAlignment="1">
      <alignment horizontal="center" vertical="center" wrapText="1"/>
    </xf>
    <xf numFmtId="0" fontId="4" fillId="0" borderId="3" xfId="17" applyFont="1" applyFill="1" applyBorder="1" applyAlignment="1">
      <alignment horizontal="center" vertical="center" wrapText="1"/>
    </xf>
    <xf numFmtId="0" fontId="4" fillId="2" borderId="3" xfId="17" applyFont="1" applyFill="1" applyBorder="1" applyAlignment="1">
      <alignment horizontal="center" vertical="center" wrapText="1"/>
    </xf>
    <xf numFmtId="177" fontId="3" fillId="0" borderId="1" xfId="0" applyNumberFormat="1" applyFont="1" applyBorder="1" applyAlignment="1">
      <alignment horizontal="center" vertical="center" wrapText="1"/>
    </xf>
    <xf numFmtId="178" fontId="3" fillId="0" borderId="1" xfId="0" applyNumberFormat="1" applyFont="1" applyBorder="1" applyAlignment="1">
      <alignment horizontal="center" vertical="center" wrapText="1"/>
    </xf>
    <xf numFmtId="178" fontId="3" fillId="0" borderId="1" xfId="0" applyNumberFormat="1" applyFont="1" applyBorder="1" applyAlignment="1">
      <alignment horizontal="left" vertical="center" wrapText="1"/>
    </xf>
    <xf numFmtId="0" fontId="6" fillId="0" borderId="1" xfId="0" applyFont="1" applyFill="1" applyBorder="1" applyAlignment="1">
      <alignment horizontal="center" vertical="center" wrapText="1"/>
    </xf>
    <xf numFmtId="43" fontId="3" fillId="0" borderId="1" xfId="17" applyNumberFormat="1" applyFont="1" applyFill="1" applyBorder="1" applyAlignment="1">
      <alignment horizontal="center" vertical="center" wrapText="1"/>
    </xf>
    <xf numFmtId="178" fontId="3" fillId="0" borderId="1" xfId="54" applyNumberFormat="1" applyFont="1" applyBorder="1" applyAlignment="1">
      <alignment horizontal="left" vertical="center" wrapText="1"/>
    </xf>
    <xf numFmtId="178" fontId="3" fillId="0" borderId="1" xfId="54" applyNumberFormat="1" applyFont="1" applyBorder="1" applyAlignment="1">
      <alignment horizontal="center" vertical="center" wrapText="1"/>
    </xf>
    <xf numFmtId="0" fontId="3" fillId="0" borderId="4" xfId="17"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horizontal="right" vertical="center" wrapText="1"/>
    </xf>
    <xf numFmtId="178" fontId="3" fillId="0" borderId="4" xfId="0" applyNumberFormat="1" applyFont="1" applyBorder="1" applyAlignment="1">
      <alignment horizontal="center" vertical="center" wrapText="1"/>
    </xf>
    <xf numFmtId="178" fontId="3" fillId="0" borderId="4" xfId="0" applyNumberFormat="1" applyFont="1" applyBorder="1" applyAlignment="1">
      <alignment horizontal="left" vertical="center"/>
    </xf>
    <xf numFmtId="178" fontId="3" fillId="0" borderId="1" xfId="0" applyNumberFormat="1" applyFont="1" applyBorder="1" applyAlignment="1">
      <alignment horizontal="left" vertical="center"/>
    </xf>
    <xf numFmtId="178" fontId="3" fillId="0" borderId="5" xfId="54" applyNumberFormat="1" applyFont="1" applyBorder="1" applyAlignment="1">
      <alignment horizontal="center" vertical="center" wrapText="1"/>
    </xf>
    <xf numFmtId="0" fontId="3" fillId="0" borderId="6" xfId="17" applyFont="1" applyFill="1" applyAlignment="1">
      <alignment horizontal="center" vertical="center" wrapText="1"/>
    </xf>
    <xf numFmtId="178" fontId="3" fillId="0" borderId="1" xfId="0" applyNumberFormat="1" applyFont="1" applyBorder="1" applyAlignment="1">
      <alignment horizontal="center" vertical="center"/>
    </xf>
    <xf numFmtId="0" fontId="4" fillId="0" borderId="7" xfId="17" applyFont="1" applyFill="1" applyBorder="1" applyAlignment="1">
      <alignment horizontal="center" vertical="center" wrapText="1"/>
    </xf>
    <xf numFmtId="176" fontId="4" fillId="0" borderId="7" xfId="17" applyNumberFormat="1" applyFont="1" applyFill="1" applyBorder="1" applyAlignment="1">
      <alignment horizontal="center" vertical="center" wrapText="1"/>
    </xf>
    <xf numFmtId="43" fontId="4" fillId="0" borderId="8" xfId="1" applyNumberFormat="1" applyFont="1" applyFill="1" applyBorder="1" applyAlignment="1">
      <alignment horizontal="center" vertical="center"/>
    </xf>
    <xf numFmtId="0" fontId="3" fillId="0" borderId="8" xfId="17" applyFont="1" applyFill="1" applyBorder="1" applyAlignment="1">
      <alignment horizontal="center" vertical="center"/>
    </xf>
    <xf numFmtId="0" fontId="4" fillId="2" borderId="1" xfId="0" applyFont="1" applyFill="1" applyBorder="1">
      <alignment vertical="center"/>
    </xf>
    <xf numFmtId="43" fontId="4" fillId="2" borderId="1" xfId="0" applyNumberFormat="1" applyFont="1" applyFill="1" applyBorder="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lignment vertical="center"/>
    </xf>
    <xf numFmtId="43" fontId="3" fillId="0" borderId="1" xfId="0" applyNumberFormat="1" applyFont="1" applyBorder="1">
      <alignment vertical="center"/>
    </xf>
    <xf numFmtId="0" fontId="4" fillId="0" borderId="1" xfId="0" applyFont="1" applyBorder="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43" fontId="4" fillId="0" borderId="1" xfId="0" applyNumberFormat="1" applyFont="1" applyBorder="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9" xfId="0" applyFont="1" applyBorder="1"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ET_STYLE_NoName_00_" xfId="49"/>
    <cellStyle name="0,0_x000d__x000a_NA_x000d__x000a_" xfId="50"/>
    <cellStyle name="常规 10" xfId="51"/>
    <cellStyle name="常规 2" xfId="52"/>
    <cellStyle name="常规 5" xfId="53"/>
    <cellStyle name="一般_Y無塵室報價單" xfId="54"/>
  </cellStyles>
  <tableStyles count="0" defaultTableStyle="TableStyleMedium2" defaultPivotStyle="PivotStyleLight16"/>
  <colors>
    <mruColors>
      <color rgb="003F3F3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48"/>
  <sheetViews>
    <sheetView tabSelected="1" workbookViewId="0">
      <pane xSplit="2" ySplit="4" topLeftCell="C16" activePane="bottomRight" state="frozen"/>
      <selection/>
      <selection pane="topRight"/>
      <selection pane="bottomLeft"/>
      <selection pane="bottomRight" activeCell="E32" sqref="E32"/>
    </sheetView>
  </sheetViews>
  <sheetFormatPr defaultColWidth="8.75" defaultRowHeight="13.5"/>
  <cols>
    <col min="1" max="1" width="4.58333333333333" style="3" customWidth="1"/>
    <col min="2" max="2" width="14.8333333333333" style="3" customWidth="1"/>
    <col min="3" max="3" width="43.25" style="3" customWidth="1"/>
    <col min="4" max="4" width="5" style="7" customWidth="1"/>
    <col min="5" max="5" width="8.75" style="7"/>
    <col min="6" max="6" width="15.875" style="3" customWidth="1"/>
    <col min="7" max="7" width="16" style="8" customWidth="1"/>
    <col min="8" max="8" width="9.25" style="3" customWidth="1"/>
    <col min="9" max="9" width="2.33333333333333" style="3" customWidth="1"/>
    <col min="10" max="16384" width="8.75" style="3"/>
  </cols>
  <sheetData>
    <row r="1" s="1" customFormat="1" ht="40" customHeight="1" spans="1:11 16359:16384">
      <c r="A1" s="9" t="s">
        <v>0</v>
      </c>
      <c r="B1" s="9"/>
      <c r="C1" s="9"/>
      <c r="D1" s="9"/>
      <c r="E1" s="9"/>
      <c r="F1" s="9"/>
      <c r="G1" s="10"/>
      <c r="H1" s="10"/>
    </row>
    <row r="2" s="2" customFormat="1" ht="29" customHeight="1" spans="1:11 16359:16384">
      <c r="A2" s="11" t="s">
        <v>1</v>
      </c>
      <c r="B2" s="11"/>
      <c r="C2" s="12"/>
      <c r="D2" s="12" t="s">
        <v>2</v>
      </c>
      <c r="E2" s="12"/>
      <c r="F2" s="12"/>
      <c r="G2" s="12"/>
      <c r="H2" s="12"/>
      <c r="XEE2" s="13"/>
      <c r="XEF2" s="13"/>
      <c r="XEG2" s="13"/>
      <c r="XEH2" s="13"/>
      <c r="XEI2" s="13"/>
      <c r="XEJ2" s="13"/>
      <c r="XEK2" s="13"/>
      <c r="XEL2" s="13"/>
      <c r="XEM2" s="13"/>
      <c r="XEN2" s="13"/>
      <c r="XEO2" s="13"/>
      <c r="XEP2" s="13"/>
      <c r="XEQ2" s="13"/>
      <c r="XER2" s="13"/>
      <c r="XES2" s="13"/>
      <c r="XET2" s="13"/>
      <c r="XEU2" s="13"/>
      <c r="XEV2" s="13"/>
      <c r="XEW2" s="13"/>
      <c r="XEX2" s="13"/>
      <c r="XEY2" s="13"/>
      <c r="XEZ2" s="13"/>
      <c r="XFA2" s="13"/>
      <c r="XFB2" s="13"/>
      <c r="XFC2" s="13"/>
      <c r="XFD2" s="13"/>
    </row>
    <row r="3" s="3" customFormat="1" spans="1:11 16359:16384">
      <c r="A3" s="14" t="s">
        <v>3</v>
      </c>
      <c r="B3" s="15" t="s">
        <v>4</v>
      </c>
      <c r="C3" s="15" t="s">
        <v>5</v>
      </c>
      <c r="D3" s="15" t="s">
        <v>6</v>
      </c>
      <c r="E3" s="15" t="s">
        <v>7</v>
      </c>
      <c r="F3" s="16" t="s">
        <v>8</v>
      </c>
      <c r="G3" s="17" t="s">
        <v>9</v>
      </c>
      <c r="H3" s="15" t="s">
        <v>10</v>
      </c>
    </row>
    <row r="4" s="3" customFormat="1" ht="25" customHeight="1" spans="1:11 16359:16384">
      <c r="A4" s="14"/>
      <c r="B4" s="15"/>
      <c r="C4" s="15"/>
      <c r="D4" s="15"/>
      <c r="E4" s="15"/>
      <c r="F4" s="15"/>
      <c r="G4" s="18"/>
      <c r="H4" s="15"/>
    </row>
    <row r="5" s="3" customFormat="1" ht="25" customHeight="1" spans="1:11 16359:16384">
      <c r="A5" s="19" t="s">
        <v>11</v>
      </c>
      <c r="B5" s="20" t="s">
        <v>12</v>
      </c>
      <c r="C5" s="20"/>
      <c r="D5" s="20"/>
      <c r="E5" s="20"/>
      <c r="F5" s="20"/>
      <c r="G5" s="21"/>
      <c r="H5" s="20"/>
    </row>
    <row r="6" ht="81" spans="1:11 16359:16384">
      <c r="A6" s="22">
        <v>1</v>
      </c>
      <c r="B6" s="22" t="s">
        <v>13</v>
      </c>
      <c r="C6" s="23" t="s">
        <v>14</v>
      </c>
      <c r="D6" s="24" t="s">
        <v>15</v>
      </c>
      <c r="E6" s="25">
        <f>(10*2+5.71*3+0.8*3)*3.2</f>
        <v>126.496</v>
      </c>
      <c r="F6" s="25"/>
      <c r="G6" s="26">
        <f>E6*F6</f>
        <v>0</v>
      </c>
      <c r="H6" s="24"/>
      <c r="K6" s="27"/>
    </row>
    <row r="7" ht="46" customHeight="1" spans="1:11 16359:16384">
      <c r="A7" s="22">
        <v>2</v>
      </c>
      <c r="B7" s="24" t="s">
        <v>16</v>
      </c>
      <c r="C7" s="28" t="s">
        <v>17</v>
      </c>
      <c r="D7" s="25" t="s">
        <v>18</v>
      </c>
      <c r="E7" s="25">
        <v>1</v>
      </c>
      <c r="F7" s="25"/>
      <c r="G7" s="26">
        <f t="shared" ref="G7:G18" si="0">E7*F7</f>
        <v>0</v>
      </c>
      <c r="H7" s="24"/>
    </row>
    <row r="8" ht="43.5" customHeight="1" spans="1:11 16359:16384">
      <c r="A8" s="22">
        <v>3</v>
      </c>
      <c r="B8" s="24" t="s">
        <v>19</v>
      </c>
      <c r="C8" s="29" t="s">
        <v>20</v>
      </c>
      <c r="D8" s="25" t="s">
        <v>21</v>
      </c>
      <c r="E8" s="25">
        <v>1</v>
      </c>
      <c r="F8" s="25"/>
      <c r="G8" s="26">
        <f t="shared" si="0"/>
        <v>0</v>
      </c>
      <c r="H8" s="24"/>
    </row>
    <row r="9" ht="43.5" customHeight="1" spans="1:11 16359:16384">
      <c r="A9" s="22">
        <v>4</v>
      </c>
      <c r="B9" s="24" t="s">
        <v>22</v>
      </c>
      <c r="C9" s="29" t="s">
        <v>23</v>
      </c>
      <c r="D9" s="25" t="s">
        <v>21</v>
      </c>
      <c r="E9" s="25">
        <v>1</v>
      </c>
      <c r="F9" s="25"/>
      <c r="G9" s="26">
        <f t="shared" si="0"/>
        <v>0</v>
      </c>
      <c r="H9" s="24"/>
    </row>
    <row r="10" ht="43.5" customHeight="1" spans="1:11 16359:16384">
      <c r="A10" s="22">
        <v>5</v>
      </c>
      <c r="B10" s="24" t="s">
        <v>24</v>
      </c>
      <c r="C10" s="30" t="s">
        <v>25</v>
      </c>
      <c r="D10" s="25" t="s">
        <v>21</v>
      </c>
      <c r="E10" s="25">
        <v>1</v>
      </c>
      <c r="F10" s="25"/>
      <c r="G10" s="26">
        <f t="shared" si="0"/>
        <v>0</v>
      </c>
      <c r="H10" s="24" t="s">
        <v>26</v>
      </c>
    </row>
    <row r="11" ht="43.5" customHeight="1" spans="1:11 16359:16384">
      <c r="A11" s="22">
        <v>6</v>
      </c>
      <c r="B11" s="24" t="s">
        <v>27</v>
      </c>
      <c r="C11" s="30" t="s">
        <v>28</v>
      </c>
      <c r="D11" s="25" t="s">
        <v>21</v>
      </c>
      <c r="E11" s="25">
        <v>1</v>
      </c>
      <c r="F11" s="25"/>
      <c r="G11" s="26">
        <f t="shared" si="0"/>
        <v>0</v>
      </c>
      <c r="H11" s="24"/>
    </row>
    <row r="12" ht="43.5" customHeight="1" spans="1:11 16359:16384">
      <c r="A12" s="22">
        <v>7</v>
      </c>
      <c r="B12" s="24" t="s">
        <v>29</v>
      </c>
      <c r="C12" s="30" t="s">
        <v>30</v>
      </c>
      <c r="D12" s="25" t="s">
        <v>21</v>
      </c>
      <c r="E12" s="25">
        <v>3</v>
      </c>
      <c r="F12" s="25"/>
      <c r="G12" s="26">
        <f t="shared" si="0"/>
        <v>0</v>
      </c>
      <c r="H12" s="24"/>
    </row>
    <row r="13" ht="43.5" customHeight="1" spans="1:11 16359:16384">
      <c r="A13" s="22">
        <v>8</v>
      </c>
      <c r="B13" s="24" t="s">
        <v>31</v>
      </c>
      <c r="C13" s="30" t="s">
        <v>32</v>
      </c>
      <c r="D13" s="25" t="s">
        <v>33</v>
      </c>
      <c r="E13" s="25">
        <v>6</v>
      </c>
      <c r="F13" s="25"/>
      <c r="G13" s="26">
        <f t="shared" si="0"/>
        <v>0</v>
      </c>
      <c r="H13" s="24"/>
    </row>
    <row r="14" ht="43.5" customHeight="1" spans="1:11 16359:16384">
      <c r="A14" s="22">
        <v>9</v>
      </c>
      <c r="B14" s="24" t="s">
        <v>34</v>
      </c>
      <c r="C14" s="30" t="s">
        <v>35</v>
      </c>
      <c r="D14" s="25" t="s">
        <v>21</v>
      </c>
      <c r="E14" s="25">
        <v>3</v>
      </c>
      <c r="F14" s="25"/>
      <c r="G14" s="26">
        <f t="shared" si="0"/>
        <v>0</v>
      </c>
      <c r="H14" s="24"/>
    </row>
    <row r="15" ht="43.5" customHeight="1" spans="1:11 16359:16384">
      <c r="A15" s="22">
        <v>10</v>
      </c>
      <c r="B15" s="24" t="s">
        <v>36</v>
      </c>
      <c r="C15" s="30" t="s">
        <v>37</v>
      </c>
      <c r="D15" s="25" t="s">
        <v>38</v>
      </c>
      <c r="E15" s="25">
        <v>30</v>
      </c>
      <c r="F15" s="25"/>
      <c r="G15" s="26">
        <f t="shared" si="0"/>
        <v>0</v>
      </c>
      <c r="H15" s="24"/>
    </row>
    <row r="16" ht="43.5" customHeight="1" spans="1:11 16359:16384">
      <c r="A16" s="22">
        <v>11</v>
      </c>
      <c r="B16" s="24" t="s">
        <v>39</v>
      </c>
      <c r="C16" s="30" t="s">
        <v>40</v>
      </c>
      <c r="D16" s="25" t="s">
        <v>21</v>
      </c>
      <c r="E16" s="25">
        <v>1</v>
      </c>
      <c r="F16" s="25"/>
      <c r="G16" s="26">
        <f t="shared" si="0"/>
        <v>0</v>
      </c>
      <c r="H16" s="24"/>
    </row>
    <row r="17" ht="83" customHeight="1" spans="1:13">
      <c r="A17" s="22">
        <v>12</v>
      </c>
      <c r="B17" s="31" t="s">
        <v>41</v>
      </c>
      <c r="C17" s="32" t="s">
        <v>42</v>
      </c>
      <c r="D17" s="31" t="s">
        <v>43</v>
      </c>
      <c r="E17" s="31" t="s">
        <v>44</v>
      </c>
      <c r="F17" s="25"/>
      <c r="G17" s="26">
        <f t="shared" si="0"/>
        <v>0</v>
      </c>
      <c r="H17" s="24"/>
    </row>
    <row r="18" ht="81" customHeight="1" spans="1:13">
      <c r="A18" s="22">
        <v>13</v>
      </c>
      <c r="B18" s="22" t="s">
        <v>45</v>
      </c>
      <c r="C18" s="30" t="s">
        <v>46</v>
      </c>
      <c r="D18" s="22" t="s">
        <v>15</v>
      </c>
      <c r="E18" s="25">
        <f>E6</f>
        <v>126.496</v>
      </c>
      <c r="F18" s="25"/>
      <c r="G18" s="26">
        <f t="shared" si="0"/>
        <v>0</v>
      </c>
      <c r="H18" s="30"/>
    </row>
    <row r="19" spans="1:13">
      <c r="A19" s="33" t="s">
        <v>47</v>
      </c>
      <c r="B19" s="33"/>
      <c r="C19" s="33"/>
      <c r="D19" s="33"/>
      <c r="E19" s="34"/>
      <c r="F19" s="34"/>
      <c r="G19" s="35">
        <f>SUM(G6:G18)</f>
        <v>0</v>
      </c>
      <c r="H19" s="30"/>
    </row>
    <row r="20" spans="1:13">
      <c r="A20" s="19" t="s">
        <v>48</v>
      </c>
      <c r="B20" s="19" t="s">
        <v>49</v>
      </c>
      <c r="C20" s="36"/>
      <c r="D20" s="37"/>
      <c r="E20" s="38"/>
      <c r="F20" s="38"/>
      <c r="G20" s="39"/>
      <c r="H20" s="36"/>
    </row>
    <row r="21" ht="67.5" spans="1:13">
      <c r="A21" s="22">
        <v>1</v>
      </c>
      <c r="B21" s="22" t="s">
        <v>50</v>
      </c>
      <c r="C21" s="30" t="s">
        <v>51</v>
      </c>
      <c r="D21" s="22" t="s">
        <v>15</v>
      </c>
      <c r="E21" s="25">
        <v>57.1</v>
      </c>
      <c r="F21" s="25"/>
      <c r="G21" s="26">
        <f>E21*F21</f>
        <v>0</v>
      </c>
      <c r="H21" s="24"/>
    </row>
    <row r="22" ht="44.15" customHeight="1" spans="1:13">
      <c r="A22" s="22">
        <v>2</v>
      </c>
      <c r="B22" s="22" t="s">
        <v>52</v>
      </c>
      <c r="C22" s="30" t="s">
        <v>53</v>
      </c>
      <c r="D22" s="22" t="s">
        <v>15</v>
      </c>
      <c r="E22" s="25">
        <f>E21</f>
        <v>57.1</v>
      </c>
      <c r="F22" s="25"/>
      <c r="G22" s="26">
        <f>E22*F22</f>
        <v>0</v>
      </c>
      <c r="H22" s="24"/>
    </row>
    <row r="23" ht="67.5" spans="1:13">
      <c r="A23" s="22">
        <v>3</v>
      </c>
      <c r="B23" s="22" t="s">
        <v>45</v>
      </c>
      <c r="C23" s="30" t="s">
        <v>54</v>
      </c>
      <c r="D23" s="22" t="s">
        <v>15</v>
      </c>
      <c r="E23" s="25">
        <f>E21</f>
        <v>57.1</v>
      </c>
      <c r="F23" s="25"/>
      <c r="G23" s="26">
        <f>E23*F23</f>
        <v>0</v>
      </c>
      <c r="H23" s="24"/>
    </row>
    <row r="24" spans="1:13">
      <c r="A24" s="33" t="s">
        <v>47</v>
      </c>
      <c r="B24" s="33"/>
      <c r="C24" s="33"/>
      <c r="D24" s="33"/>
      <c r="E24" s="34"/>
      <c r="F24" s="34"/>
      <c r="G24" s="35">
        <f>SUM(G21:G23)</f>
        <v>0</v>
      </c>
      <c r="H24" s="30"/>
    </row>
    <row r="25" spans="1:13">
      <c r="A25" s="40" t="s">
        <v>55</v>
      </c>
      <c r="B25" s="40" t="s">
        <v>56</v>
      </c>
      <c r="C25" s="40"/>
      <c r="D25" s="40"/>
      <c r="E25" s="41"/>
      <c r="F25" s="41"/>
      <c r="G25" s="42"/>
      <c r="H25" s="36"/>
    </row>
    <row r="26" ht="43.5" customHeight="1" spans="1:13">
      <c r="A26" s="24">
        <v>1</v>
      </c>
      <c r="B26" s="24" t="s">
        <v>57</v>
      </c>
      <c r="C26" s="30" t="s">
        <v>58</v>
      </c>
      <c r="D26" s="24" t="s">
        <v>15</v>
      </c>
      <c r="E26" s="43">
        <f>E23</f>
        <v>57.1</v>
      </c>
      <c r="F26" s="43"/>
      <c r="G26" s="26">
        <f>E26*F26</f>
        <v>0</v>
      </c>
      <c r="H26" s="30"/>
    </row>
    <row r="27" spans="1:13">
      <c r="A27" s="44" t="s">
        <v>47</v>
      </c>
      <c r="B27" s="45"/>
      <c r="C27" s="45"/>
      <c r="D27" s="45"/>
      <c r="E27" s="45"/>
      <c r="F27" s="45"/>
      <c r="G27" s="35">
        <f>SUM(G26)</f>
        <v>0</v>
      </c>
      <c r="H27" s="30"/>
    </row>
    <row r="28" s="4" customFormat="1" spans="1:13">
      <c r="A28" s="40" t="s">
        <v>59</v>
      </c>
      <c r="B28" s="40" t="s">
        <v>60</v>
      </c>
      <c r="C28" s="46"/>
      <c r="D28" s="46"/>
      <c r="E28" s="46"/>
      <c r="F28" s="46"/>
      <c r="G28" s="42"/>
      <c r="H28" s="36"/>
    </row>
    <row r="29" s="3" customFormat="1" ht="69" customHeight="1" spans="1:13">
      <c r="A29" s="47">
        <v>1</v>
      </c>
      <c r="B29" s="48" t="s">
        <v>61</v>
      </c>
      <c r="C29" s="49" t="s">
        <v>62</v>
      </c>
      <c r="D29" s="50" t="s">
        <v>63</v>
      </c>
      <c r="E29" s="50" t="s">
        <v>64</v>
      </c>
      <c r="F29" s="25"/>
      <c r="G29" s="51">
        <f>E29*F29</f>
        <v>0</v>
      </c>
      <c r="H29" s="33"/>
    </row>
    <row r="30" s="3" customFormat="1" ht="22" customHeight="1" spans="1:13">
      <c r="A30" s="47">
        <v>2</v>
      </c>
      <c r="B30" s="48" t="s">
        <v>65</v>
      </c>
      <c r="C30" s="52" t="s">
        <v>66</v>
      </c>
      <c r="D30" s="53" t="s">
        <v>33</v>
      </c>
      <c r="E30" s="53">
        <v>8</v>
      </c>
      <c r="F30" s="25"/>
      <c r="G30" s="51">
        <f t="shared" ref="G30:G38" si="1">E30*F30</f>
        <v>0</v>
      </c>
      <c r="H30" s="24"/>
    </row>
    <row r="31" s="3" customFormat="1" ht="22" customHeight="1" spans="1:13">
      <c r="A31" s="47">
        <v>3</v>
      </c>
      <c r="B31" s="48" t="s">
        <v>67</v>
      </c>
      <c r="C31" s="52" t="s">
        <v>68</v>
      </c>
      <c r="D31" s="53" t="s">
        <v>33</v>
      </c>
      <c r="E31" s="53">
        <v>2</v>
      </c>
      <c r="F31" s="25"/>
      <c r="G31" s="51">
        <f t="shared" si="1"/>
        <v>0</v>
      </c>
      <c r="H31" s="54"/>
    </row>
    <row r="32" s="3" customFormat="1" ht="93" customHeight="1" spans="1:13">
      <c r="A32" s="47">
        <v>4</v>
      </c>
      <c r="B32" s="31" t="s">
        <v>69</v>
      </c>
      <c r="C32" s="32" t="s">
        <v>70</v>
      </c>
      <c r="D32" s="31" t="s">
        <v>38</v>
      </c>
      <c r="E32" s="31" t="s">
        <v>71</v>
      </c>
      <c r="F32" s="25"/>
      <c r="G32" s="51">
        <f t="shared" si="1"/>
        <v>0</v>
      </c>
      <c r="H32" s="54"/>
      <c r="J32" s="55"/>
      <c r="K32" s="55"/>
      <c r="L32" s="56"/>
      <c r="M32" s="57"/>
    </row>
    <row r="33" s="3" customFormat="1" ht="22" customHeight="1" spans="1:8">
      <c r="A33" s="47">
        <v>5</v>
      </c>
      <c r="B33" s="58" t="s">
        <v>72</v>
      </c>
      <c r="C33" s="59" t="s">
        <v>73</v>
      </c>
      <c r="D33" s="48" t="s">
        <v>38</v>
      </c>
      <c r="E33" s="58">
        <v>300</v>
      </c>
      <c r="F33" s="25"/>
      <c r="G33" s="51">
        <f t="shared" si="1"/>
        <v>0</v>
      </c>
      <c r="H33" s="24"/>
    </row>
    <row r="34" s="3" customFormat="1" ht="22" customHeight="1" spans="1:8">
      <c r="A34" s="47">
        <v>6</v>
      </c>
      <c r="B34" s="48" t="s">
        <v>74</v>
      </c>
      <c r="C34" s="60" t="s">
        <v>75</v>
      </c>
      <c r="D34" s="53" t="s">
        <v>38</v>
      </c>
      <c r="E34" s="61">
        <v>150</v>
      </c>
      <c r="F34" s="25"/>
      <c r="G34" s="51">
        <f t="shared" si="1"/>
        <v>0</v>
      </c>
      <c r="H34" s="62"/>
    </row>
    <row r="35" s="3" customFormat="1" ht="22" customHeight="1" spans="1:8">
      <c r="A35" s="47">
        <v>7</v>
      </c>
      <c r="B35" s="48" t="s">
        <v>76</v>
      </c>
      <c r="C35" s="52" t="s">
        <v>77</v>
      </c>
      <c r="D35" s="63" t="s">
        <v>33</v>
      </c>
      <c r="E35" s="53">
        <v>2</v>
      </c>
      <c r="F35" s="25"/>
      <c r="G35" s="51">
        <f t="shared" si="1"/>
        <v>0</v>
      </c>
      <c r="H35" s="24"/>
    </row>
    <row r="36" s="3" customFormat="1" ht="22" customHeight="1" spans="1:8">
      <c r="A36" s="47">
        <v>8</v>
      </c>
      <c r="B36" s="48" t="s">
        <v>78</v>
      </c>
      <c r="C36" s="52" t="s">
        <v>79</v>
      </c>
      <c r="D36" s="63" t="s">
        <v>33</v>
      </c>
      <c r="E36" s="53">
        <v>10</v>
      </c>
      <c r="F36" s="25"/>
      <c r="G36" s="51">
        <f t="shared" si="1"/>
        <v>0</v>
      </c>
      <c r="H36" s="24"/>
    </row>
    <row r="37" s="3" customFormat="1" ht="53" customHeight="1" spans="1:8">
      <c r="A37" s="47">
        <v>9</v>
      </c>
      <c r="B37" s="32" t="s">
        <v>80</v>
      </c>
      <c r="C37" s="32" t="s">
        <v>81</v>
      </c>
      <c r="D37" s="31" t="s">
        <v>38</v>
      </c>
      <c r="E37" s="31" t="s">
        <v>82</v>
      </c>
      <c r="F37" s="25"/>
      <c r="G37" s="51">
        <f t="shared" si="1"/>
        <v>0</v>
      </c>
      <c r="H37" s="24"/>
    </row>
    <row r="38" s="3" customFormat="1" ht="27" customHeight="1" spans="1:8">
      <c r="A38" s="47">
        <v>10</v>
      </c>
      <c r="B38" s="48" t="s">
        <v>83</v>
      </c>
      <c r="C38" s="52" t="s">
        <v>84</v>
      </c>
      <c r="D38" s="63" t="s">
        <v>15</v>
      </c>
      <c r="E38" s="53">
        <v>57.1</v>
      </c>
      <c r="F38" s="25"/>
      <c r="G38" s="51">
        <f t="shared" si="1"/>
        <v>0</v>
      </c>
      <c r="H38" s="24"/>
    </row>
    <row r="39" s="3" customFormat="1" ht="21" customHeight="1" spans="1:8">
      <c r="A39" s="47"/>
      <c r="B39" s="64" t="s">
        <v>47</v>
      </c>
      <c r="C39" s="64"/>
      <c r="D39" s="64"/>
      <c r="E39" s="65"/>
      <c r="F39" s="65"/>
      <c r="G39" s="66">
        <f>SUM(G29:G38)</f>
        <v>0</v>
      </c>
      <c r="H39" s="67"/>
    </row>
    <row r="40" s="5" customFormat="1" ht="27" customHeight="1" spans="1:8">
      <c r="A40" s="20" t="s">
        <v>85</v>
      </c>
      <c r="B40" s="20" t="s">
        <v>86</v>
      </c>
      <c r="C40" s="68"/>
      <c r="D40" s="20"/>
      <c r="E40" s="20"/>
      <c r="F40" s="68"/>
      <c r="G40" s="69"/>
      <c r="H40" s="68"/>
    </row>
    <row r="41" ht="27" customHeight="1" spans="1:8">
      <c r="A41" s="70">
        <v>1</v>
      </c>
      <c r="B41" s="71" t="s">
        <v>87</v>
      </c>
      <c r="C41" s="72"/>
      <c r="D41" s="70" t="s">
        <v>88</v>
      </c>
      <c r="E41" s="70">
        <v>1</v>
      </c>
      <c r="F41" s="72"/>
      <c r="G41" s="73">
        <f>E41*F41</f>
        <v>0</v>
      </c>
      <c r="H41" s="72"/>
    </row>
    <row r="42" ht="27" customHeight="1" spans="1:8">
      <c r="A42" s="70">
        <v>2</v>
      </c>
      <c r="B42" s="70" t="s">
        <v>89</v>
      </c>
      <c r="C42" s="72"/>
      <c r="D42" s="70" t="s">
        <v>88</v>
      </c>
      <c r="E42" s="70">
        <v>1</v>
      </c>
      <c r="F42" s="72"/>
      <c r="G42" s="73">
        <f>E42*F42</f>
        <v>0</v>
      </c>
      <c r="H42" s="72"/>
    </row>
    <row r="43" ht="27" customHeight="1" spans="1:8">
      <c r="A43" s="70">
        <v>3</v>
      </c>
      <c r="B43" s="70" t="s">
        <v>90</v>
      </c>
      <c r="D43" s="70" t="s">
        <v>88</v>
      </c>
      <c r="E43" s="70">
        <v>1</v>
      </c>
      <c r="F43" s="72"/>
      <c r="G43" s="73">
        <f>E43*F43</f>
        <v>0</v>
      </c>
      <c r="H43" s="72"/>
    </row>
    <row r="44" customFormat="1" ht="27" customHeight="1" spans="1:8">
      <c r="A44" s="70">
        <v>4</v>
      </c>
      <c r="B44" s="70" t="s">
        <v>91</v>
      </c>
      <c r="C44" s="72"/>
      <c r="D44" s="70" t="s">
        <v>88</v>
      </c>
      <c r="E44" s="70">
        <v>1</v>
      </c>
      <c r="F44" s="73">
        <v>10000</v>
      </c>
      <c r="G44" s="73">
        <f>E43*F44</f>
        <v>10000</v>
      </c>
      <c r="H44" s="72"/>
    </row>
    <row r="45" s="6" customFormat="1" ht="27" customHeight="1" spans="1:8">
      <c r="A45" s="74"/>
      <c r="B45" s="75" t="s">
        <v>47</v>
      </c>
      <c r="C45" s="76"/>
      <c r="D45" s="76"/>
      <c r="E45" s="76"/>
      <c r="F45" s="77"/>
      <c r="G45" s="78">
        <f>SUM(G41:G44)</f>
        <v>10000</v>
      </c>
      <c r="H45" s="74"/>
    </row>
    <row r="46" s="6" customFormat="1" ht="27" customHeight="1" spans="1:8">
      <c r="A46" s="74"/>
      <c r="B46" s="75" t="s">
        <v>92</v>
      </c>
      <c r="C46" s="76"/>
      <c r="D46" s="76"/>
      <c r="E46" s="76"/>
      <c r="F46" s="77"/>
      <c r="G46" s="78">
        <f>G19+G24+G27+G39+G45</f>
        <v>10000</v>
      </c>
      <c r="H46" s="74"/>
    </row>
    <row r="47" ht="27" customHeight="1" spans="1:8">
      <c r="A47" s="72"/>
      <c r="B47" s="79" t="s">
        <v>93</v>
      </c>
      <c r="C47" s="80"/>
      <c r="D47" s="80"/>
      <c r="E47" s="80"/>
      <c r="F47" s="81"/>
      <c r="G47" s="73"/>
      <c r="H47" s="72"/>
    </row>
    <row r="48" s="6" customFormat="1" ht="27" customHeight="1" spans="1:8">
      <c r="A48" s="74"/>
      <c r="B48" s="75" t="s">
        <v>94</v>
      </c>
      <c r="C48" s="76"/>
      <c r="D48" s="76"/>
      <c r="E48" s="76"/>
      <c r="F48" s="77"/>
      <c r="G48" s="78">
        <f>G46+G47</f>
        <v>10000</v>
      </c>
      <c r="H48" s="74"/>
    </row>
  </sheetData>
  <mergeCells count="18">
    <mergeCell ref="A1:H1"/>
    <mergeCell ref="D2:H2"/>
    <mergeCell ref="A19:F19"/>
    <mergeCell ref="A24:F24"/>
    <mergeCell ref="A27:F27"/>
    <mergeCell ref="B39:F39"/>
    <mergeCell ref="B45:F45"/>
    <mergeCell ref="B46:F46"/>
    <mergeCell ref="B47:F47"/>
    <mergeCell ref="B48:F48"/>
    <mergeCell ref="A3:A4"/>
    <mergeCell ref="B3:B4"/>
    <mergeCell ref="C3:C4"/>
    <mergeCell ref="D3:D4"/>
    <mergeCell ref="E3:E4"/>
    <mergeCell ref="F3:F4"/>
    <mergeCell ref="G3:G4"/>
    <mergeCell ref="H3:H4"/>
  </mergeCells>
  <printOptions horizontalCentered="1"/>
  <pageMargins left="0.393055555555556" right="0.511805555555556" top="0.550694444444444" bottom="0.472222222222222" header="0.511805555555556" footer="0.472222222222222"/>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5:H30"/>
  <sheetViews>
    <sheetView topLeftCell="A10" workbookViewId="0">
      <selection activeCell="H23" sqref="H23"/>
    </sheetView>
  </sheetViews>
  <sheetFormatPr defaultColWidth="9" defaultRowHeight="14.25" outlineLevelCol="7"/>
  <sheetData>
    <row r="5" spans="5:7">
      <c r="E5">
        <v>7.35</v>
      </c>
      <c r="F5">
        <f>E5/1.15</f>
        <v>6.39130434782609</v>
      </c>
      <c r="G5">
        <v>7</v>
      </c>
    </row>
    <row r="6" spans="5:7">
      <c r="E6">
        <v>24</v>
      </c>
      <c r="F6">
        <f t="shared" ref="F6:F29" si="0">E6/1.15</f>
        <v>20.8695652173913</v>
      </c>
      <c r="G6">
        <v>21</v>
      </c>
    </row>
    <row r="7" spans="5:7">
      <c r="E7">
        <f>24-1</f>
        <v>23</v>
      </c>
      <c r="F7">
        <f t="shared" si="0"/>
        <v>20</v>
      </c>
      <c r="G7">
        <v>20</v>
      </c>
    </row>
    <row r="8" spans="5:7">
      <c r="E8">
        <v>14.7</v>
      </c>
      <c r="F8">
        <f t="shared" si="0"/>
        <v>12.7826086956522</v>
      </c>
      <c r="G8">
        <v>13</v>
      </c>
    </row>
    <row r="9" spans="5:7">
      <c r="E9">
        <v>14.65</v>
      </c>
      <c r="F9">
        <f t="shared" si="0"/>
        <v>12.7391304347826</v>
      </c>
      <c r="G9">
        <v>13</v>
      </c>
    </row>
    <row r="10" spans="5:7">
      <c r="E10">
        <v>11.48</v>
      </c>
      <c r="F10">
        <f t="shared" si="0"/>
        <v>9.98260869565217</v>
      </c>
      <c r="G10">
        <v>10</v>
      </c>
    </row>
    <row r="11" spans="5:7">
      <c r="E11">
        <v>4.8</v>
      </c>
      <c r="F11">
        <f t="shared" si="0"/>
        <v>4.17391304347826</v>
      </c>
      <c r="G11">
        <v>5</v>
      </c>
    </row>
    <row r="12" spans="5:7">
      <c r="E12">
        <v>3.23</v>
      </c>
      <c r="F12">
        <f t="shared" si="0"/>
        <v>2.80869565217391</v>
      </c>
      <c r="G12">
        <v>3</v>
      </c>
    </row>
    <row r="13" spans="5:7">
      <c r="E13">
        <v>4.885</v>
      </c>
      <c r="F13">
        <f t="shared" si="0"/>
        <v>4.24782608695652</v>
      </c>
      <c r="G13">
        <v>5</v>
      </c>
    </row>
    <row r="14" spans="5:7">
      <c r="E14">
        <v>4.335</v>
      </c>
      <c r="F14">
        <f t="shared" si="0"/>
        <v>3.7695652173913</v>
      </c>
      <c r="G14">
        <v>4</v>
      </c>
    </row>
    <row r="15" spans="5:7">
      <c r="E15">
        <v>5.024</v>
      </c>
      <c r="F15">
        <f t="shared" si="0"/>
        <v>4.36869565217391</v>
      </c>
      <c r="G15">
        <v>5</v>
      </c>
    </row>
    <row r="16" spans="5:7">
      <c r="E16">
        <v>3.847</v>
      </c>
      <c r="F16">
        <f t="shared" si="0"/>
        <v>3.34521739130435</v>
      </c>
      <c r="G16">
        <v>4</v>
      </c>
    </row>
    <row r="17" spans="5:8">
      <c r="E17">
        <v>2.672</v>
      </c>
      <c r="F17">
        <f t="shared" si="0"/>
        <v>2.32347826086957</v>
      </c>
      <c r="G17">
        <v>3</v>
      </c>
    </row>
    <row r="18" spans="5:8">
      <c r="E18">
        <v>7.35</v>
      </c>
      <c r="F18">
        <f t="shared" si="0"/>
        <v>6.39130434782609</v>
      </c>
      <c r="G18">
        <v>7</v>
      </c>
    </row>
    <row r="19" spans="5:8">
      <c r="E19">
        <v>1.311</v>
      </c>
      <c r="F19">
        <f t="shared" si="0"/>
        <v>1.14</v>
      </c>
      <c r="G19">
        <v>2</v>
      </c>
    </row>
    <row r="20" spans="5:8">
      <c r="E20">
        <v>2.458</v>
      </c>
      <c r="F20">
        <f t="shared" si="0"/>
        <v>2.13739130434783</v>
      </c>
      <c r="G20">
        <v>3</v>
      </c>
    </row>
    <row r="21" spans="5:8">
      <c r="E21">
        <v>2.672</v>
      </c>
      <c r="F21">
        <f t="shared" si="0"/>
        <v>2.32347826086957</v>
      </c>
      <c r="G21">
        <v>3</v>
      </c>
    </row>
    <row r="22" spans="5:8">
      <c r="E22">
        <v>2.672</v>
      </c>
      <c r="F22">
        <f t="shared" si="0"/>
        <v>2.32347826086957</v>
      </c>
      <c r="G22">
        <v>3</v>
      </c>
    </row>
    <row r="23" spans="5:8">
      <c r="E23">
        <v>2.672</v>
      </c>
      <c r="F23">
        <f t="shared" si="0"/>
        <v>2.32347826086957</v>
      </c>
      <c r="G23">
        <v>3</v>
      </c>
    </row>
    <row r="24" spans="5:8">
      <c r="E24">
        <v>2.642</v>
      </c>
      <c r="F24">
        <f t="shared" si="0"/>
        <v>2.29739130434783</v>
      </c>
      <c r="G24">
        <v>3</v>
      </c>
    </row>
    <row r="25" spans="5:8">
      <c r="E25">
        <v>2.642</v>
      </c>
      <c r="F25">
        <f t="shared" si="0"/>
        <v>2.29739130434783</v>
      </c>
      <c r="G25">
        <v>3</v>
      </c>
    </row>
    <row r="26" spans="5:8">
      <c r="E26">
        <v>1.92</v>
      </c>
      <c r="F26">
        <f t="shared" si="0"/>
        <v>1.6695652173913</v>
      </c>
      <c r="G26">
        <v>2</v>
      </c>
    </row>
    <row r="27" spans="5:8">
      <c r="E27">
        <v>1.92</v>
      </c>
      <c r="F27">
        <f t="shared" si="0"/>
        <v>1.6695652173913</v>
      </c>
      <c r="G27">
        <v>2</v>
      </c>
    </row>
    <row r="28" spans="5:8">
      <c r="E28">
        <v>41.303</v>
      </c>
      <c r="F28">
        <f t="shared" si="0"/>
        <v>35.915652173913</v>
      </c>
      <c r="G28">
        <v>36</v>
      </c>
    </row>
    <row r="29" spans="5:8">
      <c r="E29">
        <v>9.33</v>
      </c>
      <c r="F29">
        <f t="shared" si="0"/>
        <v>8.11304347826087</v>
      </c>
      <c r="G29">
        <v>9</v>
      </c>
    </row>
    <row r="30" spans="5:8">
      <c r="G30">
        <f>SUM(G5:G29)</f>
        <v>189</v>
      </c>
      <c r="H30">
        <f>G30*1.2*3*1.08</f>
        <v>734.832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清单及报价</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郭会</cp:lastModifiedBy>
  <dcterms:created xsi:type="dcterms:W3CDTF">2020-11-13T03:10:00Z</dcterms:created>
  <cp:lastPrinted>2021-07-12T23:18:00Z</cp:lastPrinted>
  <dcterms:modified xsi:type="dcterms:W3CDTF">2026-07-10T06:12:51Z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C902720E6C294909AD92E7B844C87F43_13</vt:lpwstr>
  </property>
  <property fmtid="{D5CDD505-2E9C-101B-9397-08002B2CF9AE}" pid="4" name="CalculationRule">
    <vt:i4>0</vt:i4>
  </property>
</Properties>
</file>